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versidadcuauhtemoc-my.sharepoint.com/personal/mparra_ucg_edu_mx/Documents/DESCARGAS 14 06 2023/"/>
    </mc:Choice>
  </mc:AlternateContent>
  <xr:revisionPtr revIDLastSave="8" documentId="13_ncr:1_{B89A3C39-6204-43BB-81F1-68D7632F7102}" xr6:coauthVersionLast="47" xr6:coauthVersionMax="47" xr10:uidLastSave="{E4DBBD62-806D-46CA-B65B-3704CF41D7E1}"/>
  <bookViews>
    <workbookView xWindow="825" yWindow="-120" windowWidth="28095" windowHeight="16440" xr2:uid="{B8E2A751-29D9-4ADC-B447-DE0F57FF9336}"/>
  </bookViews>
  <sheets>
    <sheet name="Hoja2" sheetId="2" r:id="rId1"/>
  </sheets>
  <externalReferences>
    <externalReference r:id="rId2"/>
  </externalReferenc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2" l="1"/>
  <c r="H77" i="2"/>
  <c r="I63" i="2"/>
  <c r="I77" i="2"/>
  <c r="J63" i="2"/>
  <c r="J77" i="2"/>
  <c r="K63" i="2"/>
  <c r="K77" i="2"/>
  <c r="L63" i="2"/>
  <c r="L77" i="2"/>
  <c r="M63" i="2"/>
  <c r="M77" i="2"/>
  <c r="N63" i="2"/>
  <c r="N77" i="2"/>
  <c r="O63" i="2"/>
  <c r="O77" i="2"/>
  <c r="P63" i="2"/>
  <c r="P77" i="2"/>
  <c r="Q63" i="2"/>
  <c r="Q77" i="2"/>
  <c r="R63" i="2"/>
  <c r="R77" i="2"/>
  <c r="S63" i="2"/>
  <c r="S77" i="2"/>
  <c r="G63" i="2"/>
  <c r="G77" i="2"/>
  <c r="P70" i="2"/>
  <c r="L70" i="2"/>
  <c r="H70" i="2"/>
  <c r="G70" i="2"/>
  <c r="E76" i="2"/>
  <c r="S72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S70" i="2"/>
  <c r="R70" i="2"/>
  <c r="Q70" i="2"/>
  <c r="O70" i="2"/>
  <c r="N70" i="2"/>
  <c r="M70" i="2"/>
  <c r="K70" i="2"/>
  <c r="J70" i="2"/>
  <c r="I70" i="2"/>
  <c r="I76" i="2"/>
  <c r="M76" i="2"/>
  <c r="Q76" i="2"/>
  <c r="J76" i="2"/>
  <c r="N76" i="2"/>
  <c r="R76" i="2"/>
  <c r="H72" i="2"/>
  <c r="K76" i="2"/>
  <c r="O76" i="2"/>
  <c r="S76" i="2"/>
  <c r="S73" i="2"/>
  <c r="L72" i="2"/>
  <c r="G76" i="2"/>
  <c r="H76" i="2"/>
  <c r="L76" i="2"/>
  <c r="P76" i="2"/>
  <c r="P72" i="2"/>
  <c r="P73" i="2"/>
  <c r="I72" i="2"/>
  <c r="M72" i="2"/>
  <c r="Q72" i="2"/>
  <c r="Q73" i="2"/>
  <c r="J72" i="2"/>
  <c r="N72" i="2"/>
  <c r="R72" i="2"/>
  <c r="G72" i="2"/>
  <c r="G73" i="2"/>
  <c r="K72" i="2"/>
  <c r="O72" i="2"/>
  <c r="S74" i="2"/>
  <c r="G74" i="2"/>
  <c r="L73" i="2"/>
  <c r="H74" i="2"/>
  <c r="R73" i="2"/>
  <c r="M73" i="2"/>
  <c r="I73" i="2"/>
  <c r="K73" i="2"/>
  <c r="J73" i="2"/>
  <c r="H73" i="2"/>
  <c r="P74" i="2"/>
  <c r="O73" i="2"/>
  <c r="N73" i="2"/>
  <c r="L74" i="2"/>
  <c r="R74" i="2"/>
  <c r="Q74" i="2"/>
  <c r="M74" i="2"/>
  <c r="O74" i="2"/>
  <c r="N74" i="2"/>
  <c r="I74" i="2"/>
  <c r="K74" i="2"/>
  <c r="J74" i="2"/>
</calcChain>
</file>

<file path=xl/sharedStrings.xml><?xml version="1.0" encoding="utf-8"?>
<sst xmlns="http://schemas.openxmlformats.org/spreadsheetml/2006/main" count="172" uniqueCount="141">
  <si>
    <t>a = Acreditada</t>
  </si>
  <si>
    <t>NUEVO INGRESO</t>
  </si>
  <si>
    <t>c = Cursando</t>
  </si>
  <si>
    <t>p = Programada</t>
  </si>
  <si>
    <t>Clave</t>
  </si>
  <si>
    <t>Seriación</t>
  </si>
  <si>
    <t>Créditos</t>
  </si>
  <si>
    <t>Horas</t>
  </si>
  <si>
    <t>Nombre de la Materia</t>
  </si>
  <si>
    <t>LAE101</t>
  </si>
  <si>
    <t>ADMINISTRACION BASICA</t>
  </si>
  <si>
    <t>LAE102</t>
  </si>
  <si>
    <t>CONTABILIDAD BASICA</t>
  </si>
  <si>
    <t>LAE103</t>
  </si>
  <si>
    <t>TECNICAS DE INVESTIGACION</t>
  </si>
  <si>
    <t>LAE104</t>
  </si>
  <si>
    <t>INFORMATICA</t>
  </si>
  <si>
    <t>LAE105</t>
  </si>
  <si>
    <t>MATEMATICAS I</t>
  </si>
  <si>
    <t>LAE106</t>
  </si>
  <si>
    <t>CONCEPTOS BASICOS DE DERECHO</t>
  </si>
  <si>
    <t>LAE201</t>
  </si>
  <si>
    <t>PROCESO ADMINISTRATIVO</t>
  </si>
  <si>
    <t>LAE202</t>
  </si>
  <si>
    <t>CONTABILIDAD PRACTICA</t>
  </si>
  <si>
    <t>LAE203</t>
  </si>
  <si>
    <t>ESTADISTICA</t>
  </si>
  <si>
    <t>LAE204</t>
  </si>
  <si>
    <t>PAQUETES COMPUTACIONALES</t>
  </si>
  <si>
    <t>LAE205</t>
  </si>
  <si>
    <t>MATEMATICAS II</t>
  </si>
  <si>
    <t>LAE301</t>
  </si>
  <si>
    <t>ADMINISTRACION MODERNA</t>
  </si>
  <si>
    <t>LAE302</t>
  </si>
  <si>
    <t>CONTABILIDAD DE SOCIEDADES</t>
  </si>
  <si>
    <t>LAE304</t>
  </si>
  <si>
    <t>ECONOMIA</t>
  </si>
  <si>
    <t>LAE305</t>
  </si>
  <si>
    <t>MATEMATICAS FINANCIERAS</t>
  </si>
  <si>
    <t>LAE402</t>
  </si>
  <si>
    <t>CONTABILIDAD GUBERNAMENTAL</t>
  </si>
  <si>
    <t>LAE403</t>
  </si>
  <si>
    <t>ANALISIS DE COSTOS</t>
  </si>
  <si>
    <t>LAE404</t>
  </si>
  <si>
    <t>MICROECONOMIA</t>
  </si>
  <si>
    <t>LAE503</t>
  </si>
  <si>
    <t>MERCADOTECNIA BASICA</t>
  </si>
  <si>
    <t>LAE504</t>
  </si>
  <si>
    <t>MACROECONOMIA</t>
  </si>
  <si>
    <t>LAE206</t>
  </si>
  <si>
    <t>DERECHO CIVIL</t>
  </si>
  <si>
    <t>LAE303</t>
  </si>
  <si>
    <t>ELEMENTOS Y REGISTROS DE LOS COSTOS</t>
  </si>
  <si>
    <t>LAE306</t>
  </si>
  <si>
    <t>DERECHO MERCANTIL</t>
  </si>
  <si>
    <t>LAE401</t>
  </si>
  <si>
    <t>ADMINISTRACION PUBLICA</t>
  </si>
  <si>
    <t>LAE405</t>
  </si>
  <si>
    <t>FINANZAS I</t>
  </si>
  <si>
    <t>LAE406</t>
  </si>
  <si>
    <t>DERECHO DEL TRABAJO</t>
  </si>
  <si>
    <t>LAE501</t>
  </si>
  <si>
    <t>ADMINISTRACION DE LA PRODUCCION</t>
  </si>
  <si>
    <t>LAE502</t>
  </si>
  <si>
    <t>COMERCIO INTERNACIONAL I</t>
  </si>
  <si>
    <t>LAE505</t>
  </si>
  <si>
    <t>FINANZAS II</t>
  </si>
  <si>
    <t>LAE506</t>
  </si>
  <si>
    <t>DERECHO FISCAL</t>
  </si>
  <si>
    <t>LAE602</t>
  </si>
  <si>
    <t>COMERCIO INTERNACIONAL II</t>
  </si>
  <si>
    <t>LAE603</t>
  </si>
  <si>
    <t>MERCADOTECNIA AVANZADA</t>
  </si>
  <si>
    <t>LAE604</t>
  </si>
  <si>
    <t>PRESUPUESTOS</t>
  </si>
  <si>
    <t>LAE605</t>
  </si>
  <si>
    <t>FINANZAS III</t>
  </si>
  <si>
    <t>LAE606</t>
  </si>
  <si>
    <t>OBLIGACIONES FISCALES PERSONAS MORALES</t>
  </si>
  <si>
    <t>LAE701</t>
  </si>
  <si>
    <t>ESTRATEGIAS DE ADMINISTRACION</t>
  </si>
  <si>
    <t>LAE702</t>
  </si>
  <si>
    <t>SOCIOLOGIA DE LA EMPRESA</t>
  </si>
  <si>
    <t>LAE703</t>
  </si>
  <si>
    <t>CONTROL INTERNO</t>
  </si>
  <si>
    <t>LAE704</t>
  </si>
  <si>
    <t>SISTEMAS DE INFORMACION</t>
  </si>
  <si>
    <t>LAE705</t>
  </si>
  <si>
    <t>SISTEMAS FINANCIEROS</t>
  </si>
  <si>
    <t>LAE706</t>
  </si>
  <si>
    <t>OBLIGACIONES FISCALES DERIVADAS DE UNA REALCION LABORAL</t>
  </si>
  <si>
    <t>LAE801</t>
  </si>
  <si>
    <t>AUDITORIA ADMINISTRATIVA</t>
  </si>
  <si>
    <t>LAE803</t>
  </si>
  <si>
    <t>INVESTIGACION DE OPERACIONES</t>
  </si>
  <si>
    <t>LAE804</t>
  </si>
  <si>
    <t>FORMACION PROFESIONAL EMPRESARIAL</t>
  </si>
  <si>
    <t>LAE805</t>
  </si>
  <si>
    <t>ESTRATEGIAS FINANCIERAS</t>
  </si>
  <si>
    <t>LAE901</t>
  </si>
  <si>
    <t>SEMINARIO DE ADMINISTRACION</t>
  </si>
  <si>
    <t>LAE904</t>
  </si>
  <si>
    <t>GESTION EMPRESARIAL</t>
  </si>
  <si>
    <t>LAE601</t>
  </si>
  <si>
    <t>ADMINISTRACION DE LA CALIDAD</t>
  </si>
  <si>
    <t>LAE802</t>
  </si>
  <si>
    <t>PSICOLOGIA INDUSTRIAL</t>
  </si>
  <si>
    <t>LAE806</t>
  </si>
  <si>
    <t>HABILIDADES PROFESIONALES</t>
  </si>
  <si>
    <t>LAE902</t>
  </si>
  <si>
    <t>DESAFIOS ETICOS</t>
  </si>
  <si>
    <t>LAE903</t>
  </si>
  <si>
    <t>DESARROLLO EMPRESARIAL</t>
  </si>
  <si>
    <t>LAE905</t>
  </si>
  <si>
    <t>INVENTARIO DEL EMPRENDEDOR</t>
  </si>
  <si>
    <t>LAE906</t>
  </si>
  <si>
    <t>PORTAFOLIO DEL LIDER</t>
  </si>
  <si>
    <t>Materias aprobadas</t>
  </si>
  <si>
    <t>Materias en revalidación</t>
  </si>
  <si>
    <t>Materias en curso</t>
  </si>
  <si>
    <t>Materias por verificar (créditos de más)</t>
  </si>
  <si>
    <t>Materias propuestas</t>
  </si>
  <si>
    <t>Cuatrimestre actual</t>
  </si>
  <si>
    <t>Total materias a cursar</t>
  </si>
  <si>
    <t>Materias pendientes</t>
  </si>
  <si>
    <t>ADMINISTRACION 2018 SE</t>
  </si>
  <si>
    <t xml:space="preserve">Total de materias: </t>
  </si>
  <si>
    <t>OCULTAR FILA</t>
  </si>
  <si>
    <t>Nombre alumno</t>
  </si>
  <si>
    <t>Matricula</t>
  </si>
  <si>
    <t>AREA DE FORMACIÓN BÁSICA                                                                         (000 Créditos)</t>
  </si>
  <si>
    <t>AREA DE FORMACION DE ESPECIALIZACION                                                                                              (000 Créditos)</t>
  </si>
  <si>
    <t>AREA DE FORMACION COMPLEMENTARIA (000 créditos)</t>
  </si>
  <si>
    <t>Materias por ciclo</t>
  </si>
  <si>
    <t>e = En proceso de revalidación</t>
  </si>
  <si>
    <t>r = Reprobada</t>
  </si>
  <si>
    <t>a</t>
  </si>
  <si>
    <t>c</t>
  </si>
  <si>
    <t>e</t>
  </si>
  <si>
    <t>p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</si>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</sst>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textRotation="90" wrapText="1"/>
    </xf>
    <xf numFmtId="0" fontId="8" fillId="8" borderId="2" xfId="2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 applyAlignment="1">
      <alignment horizontal="center" vertical="center"/>
    </xf>
    <xf numFmtId="0" fontId="3" fillId="9" borderId="0" xfId="0" applyFont="1" applyFill="1" applyAlignment="1">
      <alignment vertical="center" textRotation="90" wrapText="1"/>
    </xf>
    <xf numFmtId="0" fontId="3" fillId="9" borderId="0" xfId="0" applyFont="1" applyFill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0" xfId="0" applyFont="1" applyFill="1"/>
    <xf numFmtId="0" fontId="3" fillId="0" borderId="0" xfId="0" applyFont="1" applyAlignment="1">
      <alignment vertical="center" textRotation="90" wrapText="1"/>
    </xf>
    <xf numFmtId="0" fontId="3" fillId="0" borderId="0" xfId="0" applyFont="1" applyAlignment="1">
      <alignment horizontal="right" vertical="center"/>
    </xf>
    <xf numFmtId="0" fontId="10" fillId="5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9" borderId="7" xfId="0" applyFont="1" applyFill="1" applyBorder="1"/>
    <xf numFmtId="0" fontId="4" fillId="9" borderId="7" xfId="0" applyFont="1" applyFill="1" applyBorder="1" applyAlignment="1">
      <alignment horizontal="center" vertical="center"/>
    </xf>
    <xf numFmtId="9" fontId="12" fillId="9" borderId="7" xfId="1" applyFont="1" applyFill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12" fillId="9" borderId="8" xfId="1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left"/>
    </xf>
    <xf numFmtId="0" fontId="5" fillId="5" borderId="4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5" fillId="8" borderId="10" xfId="2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6" fillId="0" borderId="9" xfId="0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textRotation="90" wrapText="1"/>
    </xf>
    <xf numFmtId="0" fontId="6" fillId="0" borderId="14" xfId="0" applyFont="1" applyBorder="1" applyAlignment="1">
      <alignment horizontal="center" textRotation="90" wrapText="1"/>
    </xf>
    <xf numFmtId="0" fontId="6" fillId="0" borderId="0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13" fillId="2" borderId="4" xfId="0" applyFont="1" applyFill="1" applyBorder="1" applyAlignment="1">
      <alignment horizontal="left" vertical="center"/>
    </xf>
  </cellXfs>
  <cellStyles count="3">
    <cellStyle name="Normal" xfId="0" builtinId="0"/>
    <cellStyle name="Normal 2" xfId="2" xr:uid="{8E3E2E32-5AFD-4E97-8D48-80F486EC37D3}"/>
    <cellStyle name="Porcentaje" xfId="1" builtinId="5"/>
  </cellStyles>
  <dxfs count="17">
    <dxf>
      <font>
        <color rgb="FFFF00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5" tint="0.39994506668294322"/>
      </font>
      <fill>
        <patternFill patternType="solid">
          <bgColor theme="5" tint="0.3999450666829432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rgb="FFC0C0C0"/>
          <bgColor rgb="FFC0C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13607</xdr:rowOff>
    </xdr:from>
    <xdr:to>
      <xdr:col>1</xdr:col>
      <xdr:colOff>660988</xdr:colOff>
      <xdr:row>4</xdr:row>
      <xdr:rowOff>185458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7"/>
          <a:ext cx="1422988" cy="743351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</xdr:colOff>
      <xdr:row>2</xdr:row>
      <xdr:rowOff>44824</xdr:rowOff>
    </xdr:from>
    <xdr:to>
      <xdr:col>0</xdr:col>
      <xdr:colOff>11206</xdr:colOff>
      <xdr:row>5</xdr:row>
      <xdr:rowOff>9926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06749"/>
          <a:ext cx="0" cy="536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versidadcuauhtemoc-my.sharepoint.com/personal/mparra_ucg_edu_mx/Documents/Direcci&#243;n%20SE%20y%20Posgrados/2023%20SE/Mapeo%20Alumnos%20SE-MAPN%202023-2.xlsm" TargetMode="External"/><Relationship Id="rId1" Type="http://schemas.openxmlformats.org/officeDocument/2006/relationships/externalLinkPath" Target="/personal/mparra_ucg_edu_mx/Documents/Direcci&#243;n%20SE%20y%20Posgrados/2023%20SE/Mapeo%20Alumnos%20SE-MAPN%202023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CIO"/>
      <sheetName val="Alumnos"/>
      <sheetName val="Docentes"/>
      <sheetName val="Cap.Dispo"/>
      <sheetName val="Planeación Corpo"/>
      <sheetName val="Disponibilidad"/>
      <sheetName val="Planeación"/>
      <sheetName val="Compactación"/>
      <sheetName val="Hoja2"/>
      <sheetName val="Horario Alum"/>
      <sheetName val="Horario Doce"/>
      <sheetName val="Horario Alum Ind"/>
      <sheetName val="Cap Hor"/>
      <sheetName val="Horario Doc Ind"/>
      <sheetName val="Rep.Materias"/>
      <sheetName val="Rep.Bajas"/>
      <sheetName val="RepMat2"/>
      <sheetName val="Adm 2005"/>
      <sheetName val="Adm 2018"/>
      <sheetName val="Comer 2005"/>
      <sheetName val="Comer 2019"/>
      <sheetName val="Comu 2005"/>
      <sheetName val="Conta 2005"/>
      <sheetName val="Conta 2018"/>
      <sheetName val="Der 2005"/>
      <sheetName val="Der 2019"/>
      <sheetName val="Merca 2005"/>
      <sheetName val="Merca 2019"/>
      <sheetName val="Redes 2019"/>
      <sheetName val="Sis 2005"/>
      <sheetName val="Sis 2019"/>
      <sheetName val="Softw 2019"/>
      <sheetName val="Graduados"/>
      <sheetName val="Comp. Equiv."/>
      <sheetName val="Comp. Equiv. (2)"/>
      <sheetName val="Grupos Ocupados"/>
      <sheetName val="Whatsapp"/>
      <sheetName val="Carp. Acad."/>
    </sheetNames>
    <definedNames>
      <definedName name="Macro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DF4314-CB4B-4466-84A2-4EAE9A8801CD}" name="Adm_183" displayName="Adm_183" ref="B7:F61" totalsRowShown="0" headerRowDxfId="16" dataDxfId="14" headerRowBorderDxfId="15" headerRowCellStyle="Normal 2">
  <autoFilter ref="B7:F61" xr:uid="{B2DF4314-CB4B-4466-84A2-4EAE9A8801CD}"/>
  <tableColumns count="5">
    <tableColumn id="1" xr3:uid="{DE95E391-11C8-47CF-8EF9-AF2965538B54}" name="Clave" dataDxfId="13"/>
    <tableColumn id="2" xr3:uid="{560B9802-8919-4597-B3E9-D994114A062D}" name="Seriación" dataDxfId="12"/>
    <tableColumn id="3" xr3:uid="{D27E4DC9-58A0-4A9D-ACF1-4C59776912BE}" name="Créditos" dataDxfId="11"/>
    <tableColumn id="4" xr3:uid="{68B01DA8-78E7-456A-95CE-E2F883257F20}" name="Horas" dataDxfId="10"/>
    <tableColumn id="5" xr3:uid="{F3D6F8A2-8622-4950-872C-13A1E8E6840D}" name="Nombre de la Materia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7D97-C89A-49DF-8A3E-67B63C3AE5FE}">
  <sheetPr codeName="Hoja1"/>
  <dimension ref="A1:S77"/>
  <sheetViews>
    <sheetView tabSelected="1" zoomScale="70" zoomScaleNormal="70" workbookViewId="0">
      <selection activeCell="G2" sqref="G2"/>
    </sheetView>
  </sheetViews>
  <sheetFormatPr baseColWidth="10" defaultRowHeight="15" x14ac:dyDescent="0.25"/>
  <cols>
    <col min="6" max="6" width="60.85546875" bestFit="1" customWidth="1"/>
  </cols>
  <sheetData>
    <row r="1" spans="1:19" ht="29.25" customHeight="1" thickBot="1" x14ac:dyDescent="0.3"/>
    <row r="2" spans="1:19" x14ac:dyDescent="0.25">
      <c r="A2" s="1"/>
      <c r="B2" s="2"/>
      <c r="C2" s="2"/>
      <c r="D2" s="2"/>
      <c r="E2" s="2"/>
      <c r="F2" s="40" t="s">
        <v>0</v>
      </c>
      <c r="G2" s="51"/>
      <c r="H2" s="52" t="s">
        <v>129</v>
      </c>
      <c r="I2" s="52" t="s">
        <v>129</v>
      </c>
      <c r="J2" s="52" t="s">
        <v>129</v>
      </c>
      <c r="K2" s="52" t="s">
        <v>129</v>
      </c>
      <c r="L2" s="52" t="s">
        <v>129</v>
      </c>
      <c r="M2" s="52" t="s">
        <v>129</v>
      </c>
      <c r="N2" s="52" t="s">
        <v>129</v>
      </c>
      <c r="O2" s="52" t="s">
        <v>129</v>
      </c>
      <c r="P2" s="52" t="s">
        <v>129</v>
      </c>
      <c r="Q2" s="52" t="s">
        <v>129</v>
      </c>
      <c r="R2" s="52" t="s">
        <v>129</v>
      </c>
      <c r="S2" s="53" t="s">
        <v>129</v>
      </c>
    </row>
    <row r="3" spans="1:19" x14ac:dyDescent="0.25">
      <c r="A3" s="48"/>
      <c r="B3" s="48"/>
      <c r="C3" s="49" t="s">
        <v>125</v>
      </c>
      <c r="D3" s="49"/>
      <c r="E3" s="49"/>
      <c r="F3" s="36" t="s">
        <v>2</v>
      </c>
      <c r="G3" s="54" t="s">
        <v>1</v>
      </c>
      <c r="H3" s="41" t="s">
        <v>128</v>
      </c>
      <c r="I3" s="41" t="s">
        <v>128</v>
      </c>
      <c r="J3" s="41" t="s">
        <v>128</v>
      </c>
      <c r="K3" s="41" t="s">
        <v>128</v>
      </c>
      <c r="L3" s="41" t="s">
        <v>128</v>
      </c>
      <c r="M3" s="41" t="s">
        <v>128</v>
      </c>
      <c r="N3" s="41" t="s">
        <v>128</v>
      </c>
      <c r="O3" s="41" t="s">
        <v>128</v>
      </c>
      <c r="P3" s="41" t="s">
        <v>128</v>
      </c>
      <c r="Q3" s="41" t="s">
        <v>128</v>
      </c>
      <c r="R3" s="41" t="s">
        <v>128</v>
      </c>
      <c r="S3" s="45" t="s">
        <v>128</v>
      </c>
    </row>
    <row r="4" spans="1:19" x14ac:dyDescent="0.25">
      <c r="A4" s="48"/>
      <c r="B4" s="48"/>
      <c r="C4" s="50"/>
      <c r="D4" s="50"/>
      <c r="E4" s="50"/>
      <c r="F4" s="37" t="s">
        <v>134</v>
      </c>
      <c r="G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46"/>
    </row>
    <row r="5" spans="1:19" x14ac:dyDescent="0.25">
      <c r="A5" s="48"/>
      <c r="B5" s="48"/>
      <c r="C5" s="50"/>
      <c r="D5" s="50"/>
      <c r="E5" s="50"/>
      <c r="F5" s="38" t="s">
        <v>3</v>
      </c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46"/>
    </row>
    <row r="6" spans="1:19" x14ac:dyDescent="0.25">
      <c r="A6" s="48"/>
      <c r="B6" s="48"/>
      <c r="C6" s="50"/>
      <c r="D6" s="50"/>
      <c r="E6" s="50"/>
      <c r="F6" s="59" t="s">
        <v>135</v>
      </c>
      <c r="G6" s="55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46"/>
    </row>
    <row r="7" spans="1:19" ht="15.75" thickBot="1" x14ac:dyDescent="0.3">
      <c r="A7" s="4"/>
      <c r="B7" s="5" t="s">
        <v>4</v>
      </c>
      <c r="C7" s="6" t="s">
        <v>5</v>
      </c>
      <c r="D7" s="6" t="s">
        <v>6</v>
      </c>
      <c r="E7" s="6" t="s">
        <v>7</v>
      </c>
      <c r="F7" s="39" t="s">
        <v>8</v>
      </c>
      <c r="G7" s="57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7"/>
    </row>
    <row r="8" spans="1:19" x14ac:dyDescent="0.25">
      <c r="A8" s="43" t="s">
        <v>130</v>
      </c>
      <c r="B8" s="7" t="s">
        <v>9</v>
      </c>
      <c r="C8" s="7"/>
      <c r="D8" s="7">
        <v>7</v>
      </c>
      <c r="E8" s="3">
        <v>28</v>
      </c>
      <c r="F8" s="8" t="s">
        <v>10</v>
      </c>
      <c r="G8" s="7"/>
      <c r="H8" s="7"/>
      <c r="I8" s="7"/>
      <c r="J8" s="7"/>
      <c r="K8" s="7"/>
      <c r="L8" s="7"/>
      <c r="M8" s="1"/>
      <c r="N8" s="1"/>
      <c r="O8" s="1"/>
      <c r="P8" s="1"/>
      <c r="Q8" s="1"/>
      <c r="R8" s="1"/>
      <c r="S8" s="9"/>
    </row>
    <row r="9" spans="1:19" x14ac:dyDescent="0.25">
      <c r="A9" s="43"/>
      <c r="B9" s="7" t="s">
        <v>11</v>
      </c>
      <c r="C9" s="7"/>
      <c r="D9" s="7">
        <v>5</v>
      </c>
      <c r="E9" s="3">
        <v>14</v>
      </c>
      <c r="F9" s="9" t="s">
        <v>12</v>
      </c>
      <c r="G9" s="7"/>
      <c r="H9" s="7"/>
      <c r="I9" s="7"/>
      <c r="J9" s="7" t="s">
        <v>136</v>
      </c>
      <c r="K9" s="7"/>
      <c r="L9" s="7"/>
      <c r="M9" s="1"/>
      <c r="N9" s="1"/>
      <c r="O9" s="1"/>
      <c r="P9" s="1"/>
      <c r="Q9" s="1"/>
      <c r="R9" s="1"/>
      <c r="S9" s="9"/>
    </row>
    <row r="10" spans="1:19" x14ac:dyDescent="0.25">
      <c r="A10" s="43"/>
      <c r="B10" s="7" t="s">
        <v>13</v>
      </c>
      <c r="C10" s="7"/>
      <c r="D10" s="7">
        <v>7</v>
      </c>
      <c r="E10" s="3">
        <v>28</v>
      </c>
      <c r="F10" s="9" t="s">
        <v>14</v>
      </c>
      <c r="G10" s="7"/>
      <c r="H10" s="7"/>
      <c r="I10" s="7"/>
      <c r="J10" s="7" t="s">
        <v>137</v>
      </c>
      <c r="K10" s="7"/>
      <c r="L10" s="7"/>
      <c r="M10" s="1"/>
      <c r="N10" s="1"/>
      <c r="O10" s="1"/>
      <c r="P10" s="1"/>
      <c r="Q10" s="1"/>
      <c r="R10" s="1"/>
      <c r="S10" s="9"/>
    </row>
    <row r="11" spans="1:19" x14ac:dyDescent="0.25">
      <c r="A11" s="43"/>
      <c r="B11" s="7" t="s">
        <v>15</v>
      </c>
      <c r="C11" s="7"/>
      <c r="D11" s="7">
        <v>5</v>
      </c>
      <c r="E11" s="3">
        <v>14</v>
      </c>
      <c r="F11" s="9" t="s">
        <v>16</v>
      </c>
      <c r="G11" s="7"/>
      <c r="H11" s="7"/>
      <c r="I11" s="7"/>
      <c r="J11" s="7" t="s">
        <v>138</v>
      </c>
      <c r="K11" s="7"/>
      <c r="L11" s="7"/>
      <c r="M11" s="1"/>
      <c r="N11" s="1"/>
      <c r="O11" s="1"/>
      <c r="P11" s="1"/>
      <c r="Q11" s="1"/>
      <c r="R11" s="1"/>
      <c r="S11" s="9"/>
    </row>
    <row r="12" spans="1:19" x14ac:dyDescent="0.25">
      <c r="A12" s="43"/>
      <c r="B12" s="7" t="s">
        <v>17</v>
      </c>
      <c r="C12" s="7"/>
      <c r="D12" s="7">
        <v>7</v>
      </c>
      <c r="E12" s="3">
        <v>28</v>
      </c>
      <c r="F12" s="9" t="s">
        <v>18</v>
      </c>
      <c r="G12" s="7"/>
      <c r="H12" s="7"/>
      <c r="I12" s="7"/>
      <c r="J12" s="7" t="s">
        <v>139</v>
      </c>
      <c r="K12" s="7"/>
      <c r="L12" s="7"/>
      <c r="M12" s="1"/>
      <c r="N12" s="1"/>
      <c r="O12" s="1"/>
      <c r="P12" s="1"/>
      <c r="Q12" s="1"/>
      <c r="R12" s="1"/>
      <c r="S12" s="9"/>
    </row>
    <row r="13" spans="1:19" x14ac:dyDescent="0.25">
      <c r="A13" s="43"/>
      <c r="B13" s="7" t="s">
        <v>19</v>
      </c>
      <c r="C13" s="7"/>
      <c r="D13" s="7">
        <v>7</v>
      </c>
      <c r="E13" s="3">
        <v>28</v>
      </c>
      <c r="F13" s="9" t="s">
        <v>20</v>
      </c>
      <c r="G13" s="7"/>
      <c r="H13" s="7"/>
      <c r="I13" s="7"/>
      <c r="J13" s="7" t="s">
        <v>140</v>
      </c>
      <c r="K13" s="7"/>
      <c r="L13" s="7"/>
      <c r="M13" s="1"/>
      <c r="N13" s="1"/>
      <c r="O13" s="1"/>
      <c r="P13" s="1"/>
      <c r="Q13" s="1"/>
      <c r="R13" s="1"/>
      <c r="S13" s="9"/>
    </row>
    <row r="14" spans="1:19" x14ac:dyDescent="0.25">
      <c r="A14" s="43"/>
      <c r="B14" s="7" t="s">
        <v>21</v>
      </c>
      <c r="C14" s="7"/>
      <c r="D14" s="7">
        <v>7</v>
      </c>
      <c r="E14" s="3">
        <v>28</v>
      </c>
      <c r="F14" s="9" t="s">
        <v>22</v>
      </c>
      <c r="G14" s="7"/>
      <c r="H14" s="7"/>
      <c r="I14" s="7"/>
      <c r="J14" s="7"/>
      <c r="K14" s="7"/>
      <c r="L14" s="7"/>
      <c r="M14" s="1"/>
      <c r="N14" s="1"/>
      <c r="O14" s="1"/>
      <c r="P14" s="1"/>
      <c r="Q14" s="1"/>
      <c r="R14" s="1"/>
      <c r="S14" s="9"/>
    </row>
    <row r="15" spans="1:19" x14ac:dyDescent="0.25">
      <c r="A15" s="43"/>
      <c r="B15" s="7" t="s">
        <v>23</v>
      </c>
      <c r="C15" s="7"/>
      <c r="D15" s="7">
        <v>7</v>
      </c>
      <c r="E15" s="3">
        <v>28</v>
      </c>
      <c r="F15" s="9" t="s">
        <v>24</v>
      </c>
      <c r="G15" s="7"/>
      <c r="H15" s="7"/>
      <c r="I15" s="7"/>
      <c r="J15" s="7"/>
      <c r="K15" s="7"/>
      <c r="L15" s="7"/>
      <c r="M15" s="1"/>
      <c r="N15" s="1"/>
      <c r="O15" s="1"/>
      <c r="P15" s="1"/>
      <c r="Q15" s="1"/>
      <c r="R15" s="1"/>
      <c r="S15" s="9"/>
    </row>
    <row r="16" spans="1:19" x14ac:dyDescent="0.25">
      <c r="A16" s="43"/>
      <c r="B16" s="7" t="s">
        <v>25</v>
      </c>
      <c r="C16" s="7"/>
      <c r="D16" s="7">
        <v>7</v>
      </c>
      <c r="E16" s="3">
        <v>28</v>
      </c>
      <c r="F16" s="9" t="s">
        <v>26</v>
      </c>
      <c r="G16" s="7"/>
      <c r="H16" s="7"/>
      <c r="I16" s="7"/>
      <c r="J16" s="7"/>
      <c r="K16" s="7"/>
      <c r="L16" s="7"/>
      <c r="M16" s="1"/>
      <c r="N16" s="1"/>
      <c r="O16" s="1"/>
      <c r="P16" s="1"/>
      <c r="Q16" s="1"/>
      <c r="R16" s="1"/>
      <c r="S16" s="9"/>
    </row>
    <row r="17" spans="1:19" x14ac:dyDescent="0.25">
      <c r="A17" s="43"/>
      <c r="B17" s="7" t="s">
        <v>27</v>
      </c>
      <c r="C17" s="7" t="s">
        <v>15</v>
      </c>
      <c r="D17" s="7">
        <v>7</v>
      </c>
      <c r="E17" s="3">
        <v>28</v>
      </c>
      <c r="F17" s="9" t="s">
        <v>28</v>
      </c>
      <c r="G17" s="7"/>
      <c r="H17" s="7"/>
      <c r="I17" s="7"/>
      <c r="J17" s="7"/>
      <c r="K17" s="7"/>
      <c r="L17" s="7"/>
      <c r="M17" s="1"/>
      <c r="N17" s="1"/>
      <c r="O17" s="1"/>
      <c r="P17" s="1"/>
      <c r="Q17" s="1"/>
      <c r="R17" s="1"/>
      <c r="S17" s="9"/>
    </row>
    <row r="18" spans="1:19" x14ac:dyDescent="0.25">
      <c r="A18" s="43"/>
      <c r="B18" s="7" t="s">
        <v>29</v>
      </c>
      <c r="C18" s="7" t="s">
        <v>17</v>
      </c>
      <c r="D18" s="7">
        <v>7</v>
      </c>
      <c r="E18" s="3">
        <v>28</v>
      </c>
      <c r="F18" s="9" t="s">
        <v>30</v>
      </c>
      <c r="G18" s="7"/>
      <c r="H18" s="7"/>
      <c r="I18" s="7"/>
      <c r="J18" s="7"/>
      <c r="K18" s="7"/>
      <c r="L18" s="7"/>
      <c r="M18" s="1"/>
      <c r="N18" s="1"/>
      <c r="O18" s="1"/>
      <c r="P18" s="1"/>
      <c r="Q18" s="1"/>
      <c r="R18" s="1"/>
      <c r="S18" s="9"/>
    </row>
    <row r="19" spans="1:19" x14ac:dyDescent="0.25">
      <c r="A19" s="43"/>
      <c r="B19" s="7" t="s">
        <v>31</v>
      </c>
      <c r="C19" s="7"/>
      <c r="D19" s="7">
        <v>7</v>
      </c>
      <c r="E19" s="3">
        <v>28</v>
      </c>
      <c r="F19" s="9" t="s">
        <v>32</v>
      </c>
      <c r="G19" s="7"/>
      <c r="H19" s="7"/>
      <c r="I19" s="7"/>
      <c r="J19" s="7"/>
      <c r="K19" s="7"/>
      <c r="L19" s="7"/>
      <c r="M19" s="1"/>
      <c r="N19" s="1"/>
      <c r="O19" s="1"/>
      <c r="P19" s="1"/>
      <c r="Q19" s="1"/>
      <c r="R19" s="1"/>
      <c r="S19" s="9"/>
    </row>
    <row r="20" spans="1:19" x14ac:dyDescent="0.25">
      <c r="A20" s="43"/>
      <c r="B20" s="7" t="s">
        <v>33</v>
      </c>
      <c r="C20" s="7"/>
      <c r="D20" s="7">
        <v>7</v>
      </c>
      <c r="E20" s="3">
        <v>28</v>
      </c>
      <c r="F20" s="9" t="s">
        <v>34</v>
      </c>
      <c r="G20" s="7"/>
      <c r="H20" s="7"/>
      <c r="I20" s="7"/>
      <c r="J20" s="7"/>
      <c r="K20" s="7"/>
      <c r="L20" s="7"/>
      <c r="M20" s="1"/>
      <c r="N20" s="1"/>
      <c r="O20" s="1"/>
      <c r="P20" s="1"/>
      <c r="Q20" s="1"/>
      <c r="R20" s="1"/>
      <c r="S20" s="9"/>
    </row>
    <row r="21" spans="1:19" x14ac:dyDescent="0.25">
      <c r="A21" s="43"/>
      <c r="B21" s="7" t="s">
        <v>35</v>
      </c>
      <c r="C21" s="7"/>
      <c r="D21" s="7">
        <v>7</v>
      </c>
      <c r="E21" s="3">
        <v>28</v>
      </c>
      <c r="F21" s="9" t="s">
        <v>36</v>
      </c>
      <c r="G21" s="7"/>
      <c r="H21" s="7"/>
      <c r="I21" s="7"/>
      <c r="J21" s="7"/>
      <c r="K21" s="7"/>
      <c r="L21" s="7"/>
      <c r="M21" s="1"/>
      <c r="N21" s="1"/>
      <c r="O21" s="1"/>
      <c r="P21" s="1"/>
      <c r="Q21" s="1"/>
      <c r="R21" s="1"/>
      <c r="S21" s="9"/>
    </row>
    <row r="22" spans="1:19" x14ac:dyDescent="0.25">
      <c r="A22" s="43"/>
      <c r="B22" s="7" t="s">
        <v>37</v>
      </c>
      <c r="C22" s="7" t="s">
        <v>29</v>
      </c>
      <c r="D22" s="7">
        <v>7</v>
      </c>
      <c r="E22" s="3">
        <v>28</v>
      </c>
      <c r="F22" s="9" t="s">
        <v>38</v>
      </c>
      <c r="G22" s="7"/>
      <c r="H22" s="7"/>
      <c r="I22" s="7"/>
      <c r="J22" s="7"/>
      <c r="K22" s="7"/>
      <c r="L22" s="7"/>
      <c r="M22" s="1"/>
      <c r="N22" s="1"/>
      <c r="O22" s="1"/>
      <c r="P22" s="1"/>
      <c r="Q22" s="1"/>
      <c r="R22" s="1"/>
      <c r="S22" s="9"/>
    </row>
    <row r="23" spans="1:19" x14ac:dyDescent="0.25">
      <c r="A23" s="43"/>
      <c r="B23" s="7" t="s">
        <v>39</v>
      </c>
      <c r="C23" s="7"/>
      <c r="D23" s="7">
        <v>5</v>
      </c>
      <c r="E23" s="3">
        <v>14</v>
      </c>
      <c r="F23" s="9" t="s">
        <v>40</v>
      </c>
      <c r="G23" s="7"/>
      <c r="H23" s="7"/>
      <c r="I23" s="7"/>
      <c r="J23" s="7"/>
      <c r="K23" s="7"/>
      <c r="L23" s="7"/>
      <c r="M23" s="1"/>
      <c r="N23" s="1"/>
      <c r="O23" s="1"/>
      <c r="P23" s="1"/>
      <c r="Q23" s="1"/>
      <c r="R23" s="1"/>
      <c r="S23" s="9"/>
    </row>
    <row r="24" spans="1:19" x14ac:dyDescent="0.25">
      <c r="A24" s="43"/>
      <c r="B24" s="7" t="s">
        <v>41</v>
      </c>
      <c r="C24" s="7"/>
      <c r="D24" s="7">
        <v>7</v>
      </c>
      <c r="E24" s="3">
        <v>28</v>
      </c>
      <c r="F24" s="9" t="s">
        <v>42</v>
      </c>
      <c r="G24" s="7"/>
      <c r="H24" s="7"/>
      <c r="I24" s="7"/>
      <c r="J24" s="7"/>
      <c r="K24" s="7"/>
      <c r="L24" s="7"/>
      <c r="M24" s="1"/>
      <c r="N24" s="1"/>
      <c r="O24" s="1"/>
      <c r="P24" s="1"/>
      <c r="Q24" s="1"/>
      <c r="R24" s="1"/>
      <c r="S24" s="9"/>
    </row>
    <row r="25" spans="1:19" x14ac:dyDescent="0.25">
      <c r="A25" s="43"/>
      <c r="B25" s="7" t="s">
        <v>43</v>
      </c>
      <c r="C25" s="7"/>
      <c r="D25" s="7">
        <v>5</v>
      </c>
      <c r="E25" s="3">
        <v>14</v>
      </c>
      <c r="F25" s="9" t="s">
        <v>44</v>
      </c>
      <c r="G25" s="7"/>
      <c r="H25" s="7"/>
      <c r="I25" s="7"/>
      <c r="J25" s="7"/>
      <c r="K25" s="7"/>
      <c r="L25" s="7"/>
      <c r="M25" s="1"/>
      <c r="N25" s="1"/>
      <c r="O25" s="1"/>
      <c r="P25" s="1"/>
      <c r="Q25" s="1"/>
      <c r="R25" s="1"/>
      <c r="S25" s="9"/>
    </row>
    <row r="26" spans="1:19" x14ac:dyDescent="0.25">
      <c r="A26" s="43"/>
      <c r="B26" s="7" t="s">
        <v>45</v>
      </c>
      <c r="C26" s="10"/>
      <c r="D26" s="10">
        <v>7</v>
      </c>
      <c r="E26" s="3">
        <v>28</v>
      </c>
      <c r="F26" s="11" t="s">
        <v>46</v>
      </c>
      <c r="G26" s="10"/>
      <c r="H26" s="10"/>
      <c r="I26" s="10"/>
      <c r="J26" s="10"/>
      <c r="K26" s="10"/>
      <c r="L26" s="10"/>
      <c r="M26" s="1"/>
      <c r="N26" s="1"/>
      <c r="O26" s="1"/>
      <c r="P26" s="1"/>
      <c r="Q26" s="1"/>
      <c r="R26" s="1"/>
      <c r="S26" s="11"/>
    </row>
    <row r="27" spans="1:19" x14ac:dyDescent="0.25">
      <c r="A27" s="43"/>
      <c r="B27" s="12" t="s">
        <v>47</v>
      </c>
      <c r="C27" s="12"/>
      <c r="D27" s="12">
        <v>5</v>
      </c>
      <c r="E27" s="12">
        <v>14</v>
      </c>
      <c r="F27" s="13" t="s">
        <v>48</v>
      </c>
      <c r="G27" s="12"/>
      <c r="H27" s="12"/>
      <c r="I27" s="12"/>
      <c r="J27" s="12"/>
      <c r="K27" s="12"/>
      <c r="L27" s="12"/>
      <c r="M27" s="14"/>
      <c r="N27" s="14"/>
      <c r="O27" s="14"/>
      <c r="P27" s="14"/>
      <c r="Q27" s="14"/>
      <c r="R27" s="14"/>
      <c r="S27" s="13"/>
    </row>
    <row r="28" spans="1:19" x14ac:dyDescent="0.25">
      <c r="A28" s="43" t="s">
        <v>131</v>
      </c>
      <c r="B28" s="2" t="s">
        <v>49</v>
      </c>
      <c r="C28" s="2"/>
      <c r="D28" s="2">
        <v>7</v>
      </c>
      <c r="E28" s="2">
        <v>28</v>
      </c>
      <c r="F28" s="15" t="s">
        <v>50</v>
      </c>
      <c r="G28" s="2"/>
      <c r="H28" s="2"/>
      <c r="I28" s="2"/>
      <c r="J28" s="2"/>
      <c r="K28" s="2"/>
      <c r="L28" s="2"/>
      <c r="M28" s="1"/>
      <c r="N28" s="1"/>
      <c r="O28" s="1"/>
      <c r="P28" s="1"/>
      <c r="Q28" s="1"/>
      <c r="R28" s="1"/>
      <c r="S28" s="15"/>
    </row>
    <row r="29" spans="1:19" x14ac:dyDescent="0.25">
      <c r="A29" s="43"/>
      <c r="B29" s="2" t="s">
        <v>51</v>
      </c>
      <c r="C29" s="2"/>
      <c r="D29" s="2">
        <v>5</v>
      </c>
      <c r="E29" s="2">
        <v>14</v>
      </c>
      <c r="F29" s="15" t="s">
        <v>52</v>
      </c>
      <c r="G29" s="2"/>
      <c r="H29" s="2"/>
      <c r="I29" s="2"/>
      <c r="J29" s="2"/>
      <c r="K29" s="2"/>
      <c r="L29" s="2"/>
      <c r="M29" s="1"/>
      <c r="N29" s="1"/>
      <c r="O29" s="1"/>
      <c r="P29" s="1"/>
      <c r="Q29" s="1"/>
      <c r="R29" s="1"/>
      <c r="S29" s="15"/>
    </row>
    <row r="30" spans="1:19" x14ac:dyDescent="0.25">
      <c r="A30" s="43"/>
      <c r="B30" s="2" t="s">
        <v>53</v>
      </c>
      <c r="C30" s="2"/>
      <c r="D30" s="2">
        <v>7</v>
      </c>
      <c r="E30" s="2">
        <v>28</v>
      </c>
      <c r="F30" s="15" t="s">
        <v>54</v>
      </c>
      <c r="G30" s="2"/>
      <c r="H30" s="2"/>
      <c r="I30" s="2"/>
      <c r="J30" s="2"/>
      <c r="K30" s="2"/>
      <c r="L30" s="2"/>
      <c r="M30" s="1"/>
      <c r="N30" s="1"/>
      <c r="O30" s="1"/>
      <c r="P30" s="1"/>
      <c r="Q30" s="1"/>
      <c r="R30" s="1"/>
      <c r="S30" s="15"/>
    </row>
    <row r="31" spans="1:19" x14ac:dyDescent="0.25">
      <c r="A31" s="43"/>
      <c r="B31" s="2" t="s">
        <v>55</v>
      </c>
      <c r="C31" s="2"/>
      <c r="D31" s="2">
        <v>7</v>
      </c>
      <c r="E31" s="2">
        <v>28</v>
      </c>
      <c r="F31" s="15" t="s">
        <v>56</v>
      </c>
      <c r="G31" s="2"/>
      <c r="H31" s="2"/>
      <c r="I31" s="2"/>
      <c r="J31" s="2"/>
      <c r="K31" s="2"/>
      <c r="L31" s="2"/>
      <c r="M31" s="1"/>
      <c r="N31" s="1"/>
      <c r="O31" s="1"/>
      <c r="P31" s="1"/>
      <c r="Q31" s="1"/>
      <c r="R31" s="1"/>
      <c r="S31" s="15"/>
    </row>
    <row r="32" spans="1:19" x14ac:dyDescent="0.25">
      <c r="A32" s="43"/>
      <c r="B32" s="2" t="s">
        <v>57</v>
      </c>
      <c r="C32" s="2"/>
      <c r="D32" s="2">
        <v>7</v>
      </c>
      <c r="E32" s="2">
        <v>28</v>
      </c>
      <c r="F32" s="15" t="s">
        <v>58</v>
      </c>
      <c r="G32" s="2"/>
      <c r="H32" s="2"/>
      <c r="I32" s="2"/>
      <c r="J32" s="2"/>
      <c r="K32" s="2"/>
      <c r="L32" s="2"/>
      <c r="M32" s="1"/>
      <c r="N32" s="1"/>
      <c r="O32" s="1"/>
      <c r="P32" s="1"/>
      <c r="Q32" s="1"/>
      <c r="R32" s="1"/>
      <c r="S32" s="15"/>
    </row>
    <row r="33" spans="1:19" x14ac:dyDescent="0.25">
      <c r="A33" s="43"/>
      <c r="B33" s="2" t="s">
        <v>59</v>
      </c>
      <c r="C33" s="2"/>
      <c r="D33" s="2">
        <v>7</v>
      </c>
      <c r="E33" s="2">
        <v>28</v>
      </c>
      <c r="F33" s="15" t="s">
        <v>60</v>
      </c>
      <c r="G33" s="2"/>
      <c r="H33" s="2"/>
      <c r="I33" s="2"/>
      <c r="J33" s="2"/>
      <c r="K33" s="2"/>
      <c r="L33" s="2"/>
      <c r="M33" s="1"/>
      <c r="N33" s="1"/>
      <c r="O33" s="1"/>
      <c r="P33" s="1"/>
      <c r="Q33" s="1"/>
      <c r="R33" s="1"/>
      <c r="S33" s="15"/>
    </row>
    <row r="34" spans="1:19" x14ac:dyDescent="0.25">
      <c r="A34" s="43"/>
      <c r="B34" s="2" t="s">
        <v>61</v>
      </c>
      <c r="C34" s="2"/>
      <c r="D34" s="2">
        <v>7</v>
      </c>
      <c r="E34" s="2">
        <v>28</v>
      </c>
      <c r="F34" s="15" t="s">
        <v>62</v>
      </c>
      <c r="G34" s="2"/>
      <c r="H34" s="2"/>
      <c r="I34" s="2"/>
      <c r="J34" s="2"/>
      <c r="K34" s="2"/>
      <c r="L34" s="2"/>
      <c r="M34" s="1"/>
      <c r="N34" s="1"/>
      <c r="O34" s="1"/>
      <c r="P34" s="1"/>
      <c r="Q34" s="1"/>
      <c r="R34" s="1"/>
      <c r="S34" s="15"/>
    </row>
    <row r="35" spans="1:19" x14ac:dyDescent="0.25">
      <c r="A35" s="43"/>
      <c r="B35" s="2" t="s">
        <v>63</v>
      </c>
      <c r="C35" s="2"/>
      <c r="D35" s="2">
        <v>7</v>
      </c>
      <c r="E35" s="2">
        <v>28</v>
      </c>
      <c r="F35" s="15" t="s">
        <v>64</v>
      </c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R35" s="1"/>
      <c r="S35" s="15"/>
    </row>
    <row r="36" spans="1:19" x14ac:dyDescent="0.25">
      <c r="A36" s="43"/>
      <c r="B36" s="2" t="s">
        <v>65</v>
      </c>
      <c r="C36" s="2" t="s">
        <v>57</v>
      </c>
      <c r="D36" s="2">
        <v>7</v>
      </c>
      <c r="E36" s="2">
        <v>28</v>
      </c>
      <c r="F36" s="15" t="s">
        <v>66</v>
      </c>
      <c r="G36" s="2"/>
      <c r="H36" s="2"/>
      <c r="I36" s="2"/>
      <c r="J36" s="2"/>
      <c r="K36" s="2"/>
      <c r="L36" s="2"/>
      <c r="M36" s="1"/>
      <c r="N36" s="1"/>
      <c r="O36" s="1"/>
      <c r="P36" s="1"/>
      <c r="Q36" s="1"/>
      <c r="R36" s="1"/>
      <c r="S36" s="15"/>
    </row>
    <row r="37" spans="1:19" x14ac:dyDescent="0.25">
      <c r="A37" s="43"/>
      <c r="B37" s="2" t="s">
        <v>67</v>
      </c>
      <c r="C37" s="2"/>
      <c r="D37" s="2">
        <v>7</v>
      </c>
      <c r="E37" s="2">
        <v>28</v>
      </c>
      <c r="F37" s="15" t="s">
        <v>68</v>
      </c>
      <c r="G37" s="2"/>
      <c r="H37" s="2"/>
      <c r="I37" s="2"/>
      <c r="J37" s="2"/>
      <c r="K37" s="2"/>
      <c r="L37" s="2"/>
      <c r="M37" s="1"/>
      <c r="N37" s="1"/>
      <c r="O37" s="1"/>
      <c r="P37" s="1"/>
      <c r="Q37" s="1"/>
      <c r="R37" s="1"/>
      <c r="S37" s="15"/>
    </row>
    <row r="38" spans="1:19" x14ac:dyDescent="0.25">
      <c r="A38" s="43"/>
      <c r="B38" s="2" t="s">
        <v>69</v>
      </c>
      <c r="C38" s="2" t="s">
        <v>63</v>
      </c>
      <c r="D38" s="2">
        <v>7</v>
      </c>
      <c r="E38" s="2">
        <v>28</v>
      </c>
      <c r="F38" s="15" t="s">
        <v>70</v>
      </c>
      <c r="G38" s="2"/>
      <c r="H38" s="2"/>
      <c r="I38" s="2"/>
      <c r="J38" s="2"/>
      <c r="K38" s="2"/>
      <c r="L38" s="2"/>
      <c r="M38" s="1"/>
      <c r="N38" s="1"/>
      <c r="O38" s="1"/>
      <c r="P38" s="1"/>
      <c r="Q38" s="1"/>
      <c r="R38" s="1"/>
      <c r="S38" s="15"/>
    </row>
    <row r="39" spans="1:19" x14ac:dyDescent="0.25">
      <c r="A39" s="43"/>
      <c r="B39" s="2" t="s">
        <v>71</v>
      </c>
      <c r="C39" s="2" t="s">
        <v>45</v>
      </c>
      <c r="D39" s="2">
        <v>5</v>
      </c>
      <c r="E39" s="2">
        <v>14</v>
      </c>
      <c r="F39" s="15" t="s">
        <v>72</v>
      </c>
      <c r="G39" s="2"/>
      <c r="H39" s="2"/>
      <c r="I39" s="2"/>
      <c r="J39" s="2"/>
      <c r="K39" s="2"/>
      <c r="L39" s="2"/>
      <c r="M39" s="1"/>
      <c r="N39" s="1"/>
      <c r="O39" s="1"/>
      <c r="P39" s="1"/>
      <c r="Q39" s="1"/>
      <c r="R39" s="1"/>
      <c r="S39" s="15"/>
    </row>
    <row r="40" spans="1:19" x14ac:dyDescent="0.25">
      <c r="A40" s="43"/>
      <c r="B40" s="2" t="s">
        <v>73</v>
      </c>
      <c r="C40" s="2"/>
      <c r="D40" s="2">
        <v>5</v>
      </c>
      <c r="E40" s="2">
        <v>14</v>
      </c>
      <c r="F40" s="15" t="s">
        <v>74</v>
      </c>
      <c r="G40" s="2"/>
      <c r="H40" s="2"/>
      <c r="I40" s="2"/>
      <c r="J40" s="2"/>
      <c r="K40" s="2"/>
      <c r="L40" s="2"/>
      <c r="M40" s="1"/>
      <c r="N40" s="1"/>
      <c r="O40" s="1"/>
      <c r="P40" s="1"/>
      <c r="Q40" s="1"/>
      <c r="R40" s="1"/>
      <c r="S40" s="15"/>
    </row>
    <row r="41" spans="1:19" x14ac:dyDescent="0.25">
      <c r="A41" s="43"/>
      <c r="B41" s="2" t="s">
        <v>75</v>
      </c>
      <c r="C41" s="2" t="s">
        <v>65</v>
      </c>
      <c r="D41" s="2">
        <v>7</v>
      </c>
      <c r="E41" s="2">
        <v>28</v>
      </c>
      <c r="F41" s="15" t="s">
        <v>76</v>
      </c>
      <c r="G41" s="2"/>
      <c r="H41" s="2"/>
      <c r="I41" s="2"/>
      <c r="J41" s="2"/>
      <c r="K41" s="2"/>
      <c r="L41" s="2"/>
      <c r="M41" s="1"/>
      <c r="N41" s="1"/>
      <c r="O41" s="1"/>
      <c r="P41" s="1"/>
      <c r="Q41" s="1"/>
      <c r="R41" s="1"/>
      <c r="S41" s="15"/>
    </row>
    <row r="42" spans="1:19" x14ac:dyDescent="0.25">
      <c r="A42" s="43"/>
      <c r="B42" s="2" t="s">
        <v>77</v>
      </c>
      <c r="C42" s="2"/>
      <c r="D42" s="2">
        <v>7</v>
      </c>
      <c r="E42" s="2">
        <v>28</v>
      </c>
      <c r="F42" s="15" t="s">
        <v>78</v>
      </c>
      <c r="G42" s="2"/>
      <c r="H42" s="2"/>
      <c r="I42" s="2"/>
      <c r="J42" s="2"/>
      <c r="K42" s="2"/>
      <c r="L42" s="2"/>
      <c r="M42" s="1"/>
      <c r="N42" s="1"/>
      <c r="O42" s="1"/>
      <c r="P42" s="1"/>
      <c r="Q42" s="1"/>
      <c r="R42" s="1"/>
      <c r="S42" s="15"/>
    </row>
    <row r="43" spans="1:19" x14ac:dyDescent="0.25">
      <c r="A43" s="43"/>
      <c r="B43" s="2" t="s">
        <v>79</v>
      </c>
      <c r="C43" s="2"/>
      <c r="D43" s="2">
        <v>5</v>
      </c>
      <c r="E43" s="2">
        <v>14</v>
      </c>
      <c r="F43" s="15" t="s">
        <v>80</v>
      </c>
      <c r="G43" s="2"/>
      <c r="H43" s="2"/>
      <c r="I43" s="2"/>
      <c r="J43" s="2"/>
      <c r="K43" s="2"/>
      <c r="L43" s="2"/>
      <c r="M43" s="1"/>
      <c r="N43" s="1"/>
      <c r="O43" s="1"/>
      <c r="P43" s="1"/>
      <c r="Q43" s="1"/>
      <c r="R43" s="1"/>
      <c r="S43" s="15"/>
    </row>
    <row r="44" spans="1:19" x14ac:dyDescent="0.25">
      <c r="A44" s="43"/>
      <c r="B44" s="2" t="s">
        <v>81</v>
      </c>
      <c r="C44" s="2"/>
      <c r="D44" s="2">
        <v>5</v>
      </c>
      <c r="E44" s="2">
        <v>14</v>
      </c>
      <c r="F44" s="15" t="s">
        <v>82</v>
      </c>
      <c r="G44" s="2"/>
      <c r="H44" s="2"/>
      <c r="I44" s="2"/>
      <c r="J44" s="2"/>
      <c r="K44" s="2"/>
      <c r="L44" s="2"/>
      <c r="M44" s="1"/>
      <c r="N44" s="1"/>
      <c r="O44" s="1"/>
      <c r="P44" s="1"/>
      <c r="Q44" s="1"/>
      <c r="R44" s="1"/>
      <c r="S44" s="15"/>
    </row>
    <row r="45" spans="1:19" x14ac:dyDescent="0.25">
      <c r="A45" s="43"/>
      <c r="B45" s="2" t="s">
        <v>83</v>
      </c>
      <c r="C45" s="2"/>
      <c r="D45" s="2">
        <v>5</v>
      </c>
      <c r="E45" s="2">
        <v>14</v>
      </c>
      <c r="F45" s="15" t="s">
        <v>84</v>
      </c>
      <c r="G45" s="2"/>
      <c r="H45" s="2"/>
      <c r="I45" s="2"/>
      <c r="J45" s="2"/>
      <c r="K45" s="2"/>
      <c r="L45" s="2"/>
      <c r="M45" s="1"/>
      <c r="N45" s="1"/>
      <c r="O45" s="1"/>
      <c r="P45" s="1"/>
      <c r="Q45" s="1"/>
      <c r="R45" s="1"/>
      <c r="S45" s="15"/>
    </row>
    <row r="46" spans="1:19" x14ac:dyDescent="0.25">
      <c r="A46" s="43"/>
      <c r="B46" s="2" t="s">
        <v>85</v>
      </c>
      <c r="C46" s="2"/>
      <c r="D46" s="2">
        <v>5</v>
      </c>
      <c r="E46" s="2">
        <v>14</v>
      </c>
      <c r="F46" s="15" t="s">
        <v>86</v>
      </c>
      <c r="G46" s="2"/>
      <c r="H46" s="2"/>
      <c r="I46" s="2"/>
      <c r="J46" s="2"/>
      <c r="K46" s="2"/>
      <c r="L46" s="2"/>
      <c r="M46" s="1"/>
      <c r="N46" s="1"/>
      <c r="O46" s="1"/>
      <c r="P46" s="1"/>
      <c r="Q46" s="1"/>
      <c r="R46" s="1"/>
      <c r="S46" s="15"/>
    </row>
    <row r="47" spans="1:19" x14ac:dyDescent="0.25">
      <c r="A47" s="43"/>
      <c r="B47" s="2" t="s">
        <v>87</v>
      </c>
      <c r="C47" s="2"/>
      <c r="D47" s="2">
        <v>7</v>
      </c>
      <c r="E47" s="2">
        <v>28</v>
      </c>
      <c r="F47" s="15" t="s">
        <v>88</v>
      </c>
      <c r="G47" s="2"/>
      <c r="H47" s="2"/>
      <c r="I47" s="2"/>
      <c r="J47" s="2"/>
      <c r="K47" s="2"/>
      <c r="L47" s="2"/>
      <c r="M47" s="1"/>
      <c r="N47" s="1"/>
      <c r="O47" s="1"/>
      <c r="P47" s="1"/>
      <c r="Q47" s="1"/>
      <c r="R47" s="1"/>
      <c r="S47" s="15"/>
    </row>
    <row r="48" spans="1:19" x14ac:dyDescent="0.25">
      <c r="A48" s="43"/>
      <c r="B48" s="2" t="s">
        <v>89</v>
      </c>
      <c r="C48" s="2" t="s">
        <v>77</v>
      </c>
      <c r="D48" s="2">
        <v>7</v>
      </c>
      <c r="E48" s="2">
        <v>28</v>
      </c>
      <c r="F48" s="15" t="s">
        <v>90</v>
      </c>
      <c r="G48" s="2"/>
      <c r="H48" s="2"/>
      <c r="I48" s="2"/>
      <c r="J48" s="2"/>
      <c r="K48" s="2"/>
      <c r="L48" s="2"/>
      <c r="M48" s="1"/>
      <c r="N48" s="1"/>
      <c r="O48" s="1"/>
      <c r="P48" s="1"/>
      <c r="Q48" s="1"/>
      <c r="R48" s="1"/>
      <c r="S48" s="15"/>
    </row>
    <row r="49" spans="1:19" x14ac:dyDescent="0.25">
      <c r="A49" s="43"/>
      <c r="B49" s="2" t="s">
        <v>91</v>
      </c>
      <c r="C49" s="2"/>
      <c r="D49" s="2">
        <v>7</v>
      </c>
      <c r="E49" s="2">
        <v>28</v>
      </c>
      <c r="F49" s="15" t="s">
        <v>92</v>
      </c>
      <c r="G49" s="2"/>
      <c r="H49" s="2"/>
      <c r="I49" s="2"/>
      <c r="J49" s="2"/>
      <c r="K49" s="2"/>
      <c r="L49" s="2"/>
      <c r="M49" s="1"/>
      <c r="N49" s="1"/>
      <c r="O49" s="1"/>
      <c r="P49" s="1"/>
      <c r="Q49" s="1"/>
      <c r="R49" s="1"/>
      <c r="S49" s="15"/>
    </row>
    <row r="50" spans="1:19" x14ac:dyDescent="0.25">
      <c r="A50" s="43"/>
      <c r="B50" s="2" t="s">
        <v>93</v>
      </c>
      <c r="C50" s="2"/>
      <c r="D50" s="2">
        <v>5</v>
      </c>
      <c r="E50" s="2">
        <v>14</v>
      </c>
      <c r="F50" s="15" t="s">
        <v>94</v>
      </c>
      <c r="G50" s="2"/>
      <c r="H50" s="2"/>
      <c r="I50" s="2"/>
      <c r="J50" s="2"/>
      <c r="K50" s="2"/>
      <c r="L50" s="2"/>
      <c r="M50" s="1"/>
      <c r="N50" s="1"/>
      <c r="O50" s="1"/>
      <c r="P50" s="1"/>
      <c r="Q50" s="1"/>
      <c r="R50" s="1"/>
      <c r="S50" s="15"/>
    </row>
    <row r="51" spans="1:19" x14ac:dyDescent="0.25">
      <c r="A51" s="43"/>
      <c r="B51" s="2" t="s">
        <v>95</v>
      </c>
      <c r="C51" s="2"/>
      <c r="D51" s="2">
        <v>7</v>
      </c>
      <c r="E51" s="2">
        <v>28</v>
      </c>
      <c r="F51" s="15" t="s">
        <v>96</v>
      </c>
      <c r="G51" s="2"/>
      <c r="H51" s="2"/>
      <c r="I51" s="2"/>
      <c r="J51" s="2"/>
      <c r="K51" s="2"/>
      <c r="L51" s="2"/>
      <c r="M51" s="1"/>
      <c r="N51" s="1"/>
      <c r="O51" s="1"/>
      <c r="P51" s="1"/>
      <c r="Q51" s="1"/>
      <c r="R51" s="1"/>
      <c r="S51" s="15"/>
    </row>
    <row r="52" spans="1:19" x14ac:dyDescent="0.25">
      <c r="A52" s="43"/>
      <c r="B52" s="2" t="s">
        <v>97</v>
      </c>
      <c r="C52" s="2"/>
      <c r="D52" s="2">
        <v>5</v>
      </c>
      <c r="E52" s="2">
        <v>14</v>
      </c>
      <c r="F52" s="15" t="s">
        <v>98</v>
      </c>
      <c r="G52" s="2"/>
      <c r="H52" s="2"/>
      <c r="I52" s="2"/>
      <c r="J52" s="2"/>
      <c r="K52" s="2"/>
      <c r="L52" s="2"/>
      <c r="M52" s="1"/>
      <c r="N52" s="1"/>
      <c r="O52" s="1"/>
      <c r="P52" s="1"/>
      <c r="Q52" s="1"/>
      <c r="R52" s="1"/>
      <c r="S52" s="15"/>
    </row>
    <row r="53" spans="1:19" x14ac:dyDescent="0.25">
      <c r="A53" s="43"/>
      <c r="B53" s="2" t="s">
        <v>99</v>
      </c>
      <c r="C53" s="2"/>
      <c r="D53" s="2">
        <v>7</v>
      </c>
      <c r="E53" s="2">
        <v>28</v>
      </c>
      <c r="F53" s="15" t="s">
        <v>100</v>
      </c>
      <c r="G53" s="2"/>
      <c r="H53" s="2"/>
      <c r="I53" s="2"/>
      <c r="J53" s="2"/>
      <c r="K53" s="2"/>
      <c r="L53" s="2"/>
      <c r="M53" s="1"/>
      <c r="N53" s="1"/>
      <c r="O53" s="1"/>
      <c r="P53" s="1"/>
      <c r="Q53" s="1"/>
      <c r="R53" s="1"/>
      <c r="S53" s="15"/>
    </row>
    <row r="54" spans="1:19" x14ac:dyDescent="0.25">
      <c r="A54" s="43"/>
      <c r="B54" s="12" t="s">
        <v>101</v>
      </c>
      <c r="C54" s="12"/>
      <c r="D54" s="12">
        <v>7</v>
      </c>
      <c r="E54" s="12">
        <v>28</v>
      </c>
      <c r="F54" s="13" t="s">
        <v>102</v>
      </c>
      <c r="G54" s="12"/>
      <c r="H54" s="12"/>
      <c r="I54" s="12"/>
      <c r="J54" s="12"/>
      <c r="K54" s="12"/>
      <c r="L54" s="12"/>
      <c r="M54" s="14"/>
      <c r="N54" s="14"/>
      <c r="O54" s="14"/>
      <c r="P54" s="14"/>
      <c r="Q54" s="14"/>
      <c r="R54" s="14"/>
      <c r="S54" s="13"/>
    </row>
    <row r="55" spans="1:19" x14ac:dyDescent="0.25">
      <c r="A55" s="44" t="s">
        <v>132</v>
      </c>
      <c r="B55" s="2" t="s">
        <v>103</v>
      </c>
      <c r="C55" s="2"/>
      <c r="D55" s="2">
        <v>7</v>
      </c>
      <c r="E55" s="2">
        <v>28</v>
      </c>
      <c r="F55" s="15" t="s">
        <v>104</v>
      </c>
      <c r="G55" s="2"/>
      <c r="H55" s="2"/>
      <c r="I55" s="2"/>
      <c r="J55" s="2"/>
      <c r="K55" s="2"/>
      <c r="L55" s="2"/>
      <c r="M55" s="1"/>
      <c r="N55" s="1"/>
      <c r="O55" s="1"/>
      <c r="P55" s="1"/>
      <c r="Q55" s="1"/>
      <c r="R55" s="1"/>
      <c r="S55" s="15"/>
    </row>
    <row r="56" spans="1:19" x14ac:dyDescent="0.25">
      <c r="A56" s="44"/>
      <c r="B56" s="2" t="s">
        <v>105</v>
      </c>
      <c r="C56" s="2"/>
      <c r="D56" s="2">
        <v>5</v>
      </c>
      <c r="E56" s="2">
        <v>14</v>
      </c>
      <c r="F56" s="15" t="s">
        <v>106</v>
      </c>
      <c r="G56" s="2"/>
      <c r="H56" s="2"/>
      <c r="I56" s="2"/>
      <c r="J56" s="2"/>
      <c r="K56" s="2"/>
      <c r="L56" s="2"/>
      <c r="M56" s="1"/>
      <c r="N56" s="1"/>
      <c r="O56" s="1"/>
      <c r="P56" s="1"/>
      <c r="Q56" s="1"/>
      <c r="R56" s="1"/>
      <c r="S56" s="15"/>
    </row>
    <row r="57" spans="1:19" x14ac:dyDescent="0.25">
      <c r="A57" s="44"/>
      <c r="B57" s="2" t="s">
        <v>107</v>
      </c>
      <c r="C57" s="2"/>
      <c r="D57" s="2">
        <v>7</v>
      </c>
      <c r="E57" s="2">
        <v>28</v>
      </c>
      <c r="F57" s="15" t="s">
        <v>108</v>
      </c>
      <c r="G57" s="2"/>
      <c r="H57" s="2"/>
      <c r="I57" s="2"/>
      <c r="J57" s="2"/>
      <c r="K57" s="2"/>
      <c r="L57" s="2"/>
      <c r="M57" s="1"/>
      <c r="N57" s="1"/>
      <c r="O57" s="1"/>
      <c r="P57" s="1"/>
      <c r="Q57" s="1"/>
      <c r="R57" s="1"/>
      <c r="S57" s="15"/>
    </row>
    <row r="58" spans="1:19" x14ac:dyDescent="0.25">
      <c r="A58" s="44"/>
      <c r="B58" s="2" t="s">
        <v>109</v>
      </c>
      <c r="C58" s="2"/>
      <c r="D58" s="2">
        <v>7</v>
      </c>
      <c r="E58" s="2">
        <v>28</v>
      </c>
      <c r="F58" s="15" t="s">
        <v>110</v>
      </c>
      <c r="G58" s="2"/>
      <c r="H58" s="2"/>
      <c r="I58" s="2"/>
      <c r="J58" s="2"/>
      <c r="K58" s="2"/>
      <c r="L58" s="2"/>
      <c r="M58" s="1"/>
      <c r="N58" s="1"/>
      <c r="O58" s="1"/>
      <c r="P58" s="1"/>
      <c r="Q58" s="1"/>
      <c r="R58" s="1"/>
      <c r="S58" s="15"/>
    </row>
    <row r="59" spans="1:19" x14ac:dyDescent="0.25">
      <c r="A59" s="44"/>
      <c r="B59" s="2" t="s">
        <v>111</v>
      </c>
      <c r="C59" s="2"/>
      <c r="D59" s="2">
        <v>7</v>
      </c>
      <c r="E59" s="2">
        <v>28</v>
      </c>
      <c r="F59" s="15" t="s">
        <v>112</v>
      </c>
      <c r="G59" s="2"/>
      <c r="H59" s="2"/>
      <c r="I59" s="2"/>
      <c r="J59" s="2"/>
      <c r="K59" s="2"/>
      <c r="L59" s="2"/>
      <c r="M59" s="1"/>
      <c r="N59" s="1"/>
      <c r="O59" s="1"/>
      <c r="P59" s="1"/>
      <c r="Q59" s="1"/>
      <c r="R59" s="1"/>
      <c r="S59" s="15"/>
    </row>
    <row r="60" spans="1:19" x14ac:dyDescent="0.25">
      <c r="A60" s="44"/>
      <c r="B60" s="2" t="s">
        <v>113</v>
      </c>
      <c r="C60" s="2"/>
      <c r="D60" s="2">
        <v>7</v>
      </c>
      <c r="E60" s="2">
        <v>28</v>
      </c>
      <c r="F60" s="15" t="s">
        <v>114</v>
      </c>
      <c r="G60" s="2"/>
      <c r="H60" s="2"/>
      <c r="I60" s="2"/>
      <c r="J60" s="2"/>
      <c r="K60" s="2"/>
      <c r="L60" s="2"/>
      <c r="M60" s="1"/>
      <c r="N60" s="1"/>
      <c r="O60" s="1"/>
      <c r="P60" s="1"/>
      <c r="Q60" s="1"/>
      <c r="R60" s="1"/>
      <c r="S60" s="15"/>
    </row>
    <row r="61" spans="1:19" x14ac:dyDescent="0.25">
      <c r="A61" s="44"/>
      <c r="B61" s="2" t="s">
        <v>115</v>
      </c>
      <c r="C61" s="2"/>
      <c r="D61" s="2">
        <v>7</v>
      </c>
      <c r="E61" s="2">
        <v>28</v>
      </c>
      <c r="F61" s="15" t="s">
        <v>116</v>
      </c>
      <c r="G61" s="2"/>
      <c r="H61" s="2"/>
      <c r="I61" s="2"/>
      <c r="J61" s="2"/>
      <c r="K61" s="2"/>
      <c r="L61" s="2"/>
      <c r="M61" s="1"/>
      <c r="N61" s="1"/>
      <c r="O61" s="1"/>
      <c r="P61" s="1"/>
      <c r="Q61" s="1"/>
      <c r="R61" s="1"/>
      <c r="S61" s="15"/>
    </row>
    <row r="62" spans="1:19" x14ac:dyDescent="0.25">
      <c r="A62" s="16"/>
      <c r="B62" s="17"/>
      <c r="C62" s="17"/>
      <c r="D62" s="17"/>
      <c r="E62" s="17"/>
      <c r="F62" s="18"/>
      <c r="G62" s="17"/>
      <c r="H62" s="17"/>
      <c r="I62" s="17"/>
      <c r="J62" s="17"/>
      <c r="K62" s="17"/>
      <c r="L62" s="17"/>
      <c r="M62" s="19"/>
      <c r="N62" s="19"/>
      <c r="O62" s="19"/>
      <c r="P62" s="19"/>
      <c r="Q62" s="19"/>
      <c r="R62" s="19"/>
      <c r="S62" s="18"/>
    </row>
    <row r="63" spans="1:19" x14ac:dyDescent="0.25">
      <c r="A63" s="20"/>
      <c r="B63" s="2"/>
      <c r="C63" s="2"/>
      <c r="D63" s="2"/>
      <c r="E63" s="2"/>
      <c r="F63" s="21" t="s">
        <v>117</v>
      </c>
      <c r="G63" s="3">
        <f t="shared" ref="G63:R63" si="0">COUNTIF(G8:G61,"a")</f>
        <v>0</v>
      </c>
      <c r="H63" s="3">
        <f t="shared" si="0"/>
        <v>0</v>
      </c>
      <c r="I63" s="3">
        <f t="shared" si="0"/>
        <v>0</v>
      </c>
      <c r="J63" s="3">
        <f t="shared" si="0"/>
        <v>1</v>
      </c>
      <c r="K63" s="3">
        <f t="shared" si="0"/>
        <v>0</v>
      </c>
      <c r="L63" s="3">
        <f t="shared" si="0"/>
        <v>0</v>
      </c>
      <c r="M63" s="3">
        <f t="shared" si="0"/>
        <v>0</v>
      </c>
      <c r="N63" s="3">
        <f t="shared" si="0"/>
        <v>0</v>
      </c>
      <c r="O63" s="3">
        <f>COUNTIF(O8:O61,"a")</f>
        <v>0</v>
      </c>
      <c r="P63" s="3">
        <f t="shared" si="0"/>
        <v>0</v>
      </c>
      <c r="Q63" s="3">
        <f t="shared" si="0"/>
        <v>0</v>
      </c>
      <c r="R63" s="3">
        <f t="shared" si="0"/>
        <v>0</v>
      </c>
      <c r="S63" s="3">
        <f>COUNTIF(S8:S61,"a")</f>
        <v>0</v>
      </c>
    </row>
    <row r="64" spans="1:19" x14ac:dyDescent="0.25">
      <c r="A64" s="20"/>
      <c r="B64" s="2"/>
      <c r="C64" s="2"/>
      <c r="D64" s="2"/>
      <c r="E64" s="2"/>
      <c r="F64" s="21" t="s">
        <v>118</v>
      </c>
      <c r="G64" s="3">
        <f t="shared" ref="G64:R64" si="1">COUNTIF(G8:G61,"r")</f>
        <v>0</v>
      </c>
      <c r="H64" s="3">
        <f t="shared" si="1"/>
        <v>0</v>
      </c>
      <c r="I64" s="3">
        <f t="shared" si="1"/>
        <v>0</v>
      </c>
      <c r="J64" s="3">
        <f t="shared" si="1"/>
        <v>1</v>
      </c>
      <c r="K64" s="3">
        <f t="shared" si="1"/>
        <v>0</v>
      </c>
      <c r="L64" s="3">
        <f t="shared" si="1"/>
        <v>0</v>
      </c>
      <c r="M64" s="3">
        <f t="shared" si="1"/>
        <v>0</v>
      </c>
      <c r="N64" s="3">
        <f t="shared" si="1"/>
        <v>0</v>
      </c>
      <c r="O64" s="3">
        <f>COUNTIF(O8:O61,"r")</f>
        <v>0</v>
      </c>
      <c r="P64" s="3">
        <f t="shared" si="1"/>
        <v>0</v>
      </c>
      <c r="Q64" s="3">
        <f t="shared" si="1"/>
        <v>0</v>
      </c>
      <c r="R64" s="3">
        <f t="shared" si="1"/>
        <v>0</v>
      </c>
      <c r="S64" s="3">
        <f>COUNTIF(S8:S61,"r")</f>
        <v>0</v>
      </c>
    </row>
    <row r="65" spans="1:19" ht="15.75" x14ac:dyDescent="0.25">
      <c r="A65" s="20"/>
      <c r="B65" s="2"/>
      <c r="C65" s="2"/>
      <c r="D65" s="2"/>
      <c r="E65" s="2"/>
      <c r="F65" s="21" t="s">
        <v>119</v>
      </c>
      <c r="G65" s="22">
        <f t="shared" ref="G65:R65" si="2">COUNTIF(G8:G61,"c")</f>
        <v>0</v>
      </c>
      <c r="H65" s="22">
        <f t="shared" si="2"/>
        <v>0</v>
      </c>
      <c r="I65" s="22">
        <f t="shared" si="2"/>
        <v>0</v>
      </c>
      <c r="J65" s="22">
        <f t="shared" si="2"/>
        <v>1</v>
      </c>
      <c r="K65" s="22">
        <f t="shared" si="2"/>
        <v>0</v>
      </c>
      <c r="L65" s="22">
        <f t="shared" si="2"/>
        <v>0</v>
      </c>
      <c r="M65" s="22">
        <f t="shared" si="2"/>
        <v>0</v>
      </c>
      <c r="N65" s="22">
        <f t="shared" si="2"/>
        <v>0</v>
      </c>
      <c r="O65" s="22">
        <f>COUNTIF(O8:O61,"c")</f>
        <v>0</v>
      </c>
      <c r="P65" s="22">
        <f t="shared" si="2"/>
        <v>0</v>
      </c>
      <c r="Q65" s="22">
        <f t="shared" si="2"/>
        <v>0</v>
      </c>
      <c r="R65" s="22">
        <f t="shared" si="2"/>
        <v>0</v>
      </c>
      <c r="S65" s="22">
        <f>COUNTIF(S8:S61,"c")</f>
        <v>0</v>
      </c>
    </row>
    <row r="66" spans="1:19" x14ac:dyDescent="0.25">
      <c r="A66" s="20"/>
      <c r="B66" s="2"/>
      <c r="C66" s="2"/>
      <c r="D66" s="2"/>
      <c r="E66" s="2"/>
      <c r="F66" s="21" t="s">
        <v>120</v>
      </c>
      <c r="G66" s="3">
        <f t="shared" ref="G66:R66" si="3">COUNTIF(G8:G61,"v")</f>
        <v>0</v>
      </c>
      <c r="H66" s="3">
        <f t="shared" si="3"/>
        <v>0</v>
      </c>
      <c r="I66" s="3">
        <f t="shared" si="3"/>
        <v>0</v>
      </c>
      <c r="J66" s="3">
        <f t="shared" si="3"/>
        <v>0</v>
      </c>
      <c r="K66" s="3">
        <f t="shared" si="3"/>
        <v>0</v>
      </c>
      <c r="L66" s="3">
        <f t="shared" si="3"/>
        <v>0</v>
      </c>
      <c r="M66" s="3">
        <f t="shared" si="3"/>
        <v>0</v>
      </c>
      <c r="N66" s="3">
        <f t="shared" si="3"/>
        <v>0</v>
      </c>
      <c r="O66" s="3">
        <f>COUNTIF(O8:O61,"v")</f>
        <v>0</v>
      </c>
      <c r="P66" s="3">
        <f t="shared" si="3"/>
        <v>0</v>
      </c>
      <c r="Q66" s="3">
        <f t="shared" si="3"/>
        <v>0</v>
      </c>
      <c r="R66" s="3">
        <f t="shared" si="3"/>
        <v>0</v>
      </c>
      <c r="S66" s="3">
        <f>COUNTIF(S8:S61,"v")</f>
        <v>0</v>
      </c>
    </row>
    <row r="67" spans="1:19" ht="15.75" x14ac:dyDescent="0.25">
      <c r="A67" s="20"/>
      <c r="B67" s="2"/>
      <c r="C67" s="2"/>
      <c r="D67" s="2"/>
      <c r="E67" s="2"/>
      <c r="F67" s="21" t="s">
        <v>121</v>
      </c>
      <c r="G67" s="23">
        <f t="shared" ref="G67:R67" si="4">COUNTIF(G8:G61,"p")</f>
        <v>0</v>
      </c>
      <c r="H67" s="23">
        <f t="shared" si="4"/>
        <v>0</v>
      </c>
      <c r="I67" s="23">
        <f t="shared" si="4"/>
        <v>0</v>
      </c>
      <c r="J67" s="23">
        <f t="shared" si="4"/>
        <v>1</v>
      </c>
      <c r="K67" s="23">
        <f t="shared" si="4"/>
        <v>0</v>
      </c>
      <c r="L67" s="23">
        <f t="shared" si="4"/>
        <v>0</v>
      </c>
      <c r="M67" s="23">
        <f t="shared" si="4"/>
        <v>0</v>
      </c>
      <c r="N67" s="23">
        <f t="shared" si="4"/>
        <v>0</v>
      </c>
      <c r="O67" s="23">
        <f>COUNTIF(O8:O61,"p")</f>
        <v>0</v>
      </c>
      <c r="P67" s="23">
        <f t="shared" si="4"/>
        <v>0</v>
      </c>
      <c r="Q67" s="23">
        <f t="shared" si="4"/>
        <v>0</v>
      </c>
      <c r="R67" s="23">
        <f t="shared" si="4"/>
        <v>0</v>
      </c>
      <c r="S67" s="23">
        <f>COUNTIF(S8:S61,"p")</f>
        <v>0</v>
      </c>
    </row>
    <row r="69" spans="1:19" x14ac:dyDescent="0.25">
      <c r="A69" s="20"/>
      <c r="B69" s="2"/>
      <c r="C69" s="2"/>
      <c r="D69" s="2"/>
      <c r="E69" s="2"/>
      <c r="F69" s="21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x14ac:dyDescent="0.25">
      <c r="A70" s="20"/>
      <c r="B70" s="2"/>
      <c r="C70" s="2"/>
      <c r="D70" s="2"/>
      <c r="E70" s="2"/>
      <c r="F70" s="21" t="s">
        <v>122</v>
      </c>
      <c r="G70" s="2">
        <f t="shared" ref="G70:S70" si="5">ROUND(G77,0)</f>
        <v>1</v>
      </c>
      <c r="H70" s="2">
        <f t="shared" si="5"/>
        <v>1</v>
      </c>
      <c r="I70" s="2">
        <f t="shared" si="5"/>
        <v>1</v>
      </c>
      <c r="J70" s="2">
        <f t="shared" si="5"/>
        <v>1</v>
      </c>
      <c r="K70" s="2">
        <f t="shared" si="5"/>
        <v>1</v>
      </c>
      <c r="L70" s="2">
        <f t="shared" si="5"/>
        <v>1</v>
      </c>
      <c r="M70" s="2">
        <f t="shared" si="5"/>
        <v>1</v>
      </c>
      <c r="N70" s="2">
        <f t="shared" si="5"/>
        <v>1</v>
      </c>
      <c r="O70" s="2">
        <f t="shared" si="5"/>
        <v>1</v>
      </c>
      <c r="P70" s="2">
        <f t="shared" si="5"/>
        <v>1</v>
      </c>
      <c r="Q70" s="2">
        <f t="shared" si="5"/>
        <v>1</v>
      </c>
      <c r="R70" s="2">
        <f t="shared" si="5"/>
        <v>1</v>
      </c>
      <c r="S70" s="2">
        <f t="shared" si="5"/>
        <v>1</v>
      </c>
    </row>
    <row r="71" spans="1:19" x14ac:dyDescent="0.25">
      <c r="A71" s="20"/>
      <c r="B71" s="2"/>
      <c r="C71" s="2"/>
      <c r="D71" s="2"/>
      <c r="E71" s="2"/>
      <c r="F71" s="21"/>
      <c r="G71" s="2"/>
      <c r="H71" s="2"/>
      <c r="I71" s="2"/>
      <c r="J71" s="2"/>
      <c r="K71" s="2"/>
      <c r="L71" s="2"/>
      <c r="M71" s="2"/>
      <c r="N71" s="2"/>
      <c r="O71" s="30"/>
      <c r="P71" s="2"/>
      <c r="Q71" s="2"/>
      <c r="R71" s="2"/>
      <c r="S71" s="2"/>
    </row>
    <row r="72" spans="1:19" x14ac:dyDescent="0.25">
      <c r="A72" s="20"/>
      <c r="B72" s="2"/>
      <c r="C72" s="2"/>
      <c r="D72" s="2"/>
      <c r="E72" s="2"/>
      <c r="F72" s="21" t="s">
        <v>123</v>
      </c>
      <c r="G72" s="3">
        <f t="shared" ref="G72:S72" si="6">$E$76</f>
        <v>54</v>
      </c>
      <c r="H72" s="3">
        <f t="shared" si="6"/>
        <v>54</v>
      </c>
      <c r="I72" s="3">
        <f t="shared" si="6"/>
        <v>54</v>
      </c>
      <c r="J72" s="3">
        <f t="shared" si="6"/>
        <v>54</v>
      </c>
      <c r="K72" s="3">
        <f t="shared" si="6"/>
        <v>54</v>
      </c>
      <c r="L72" s="3">
        <f t="shared" si="6"/>
        <v>54</v>
      </c>
      <c r="M72" s="3">
        <f t="shared" si="6"/>
        <v>54</v>
      </c>
      <c r="N72" s="3">
        <f t="shared" si="6"/>
        <v>54</v>
      </c>
      <c r="O72" s="3">
        <f t="shared" si="6"/>
        <v>54</v>
      </c>
      <c r="P72" s="3">
        <f t="shared" si="6"/>
        <v>54</v>
      </c>
      <c r="Q72" s="3">
        <f t="shared" si="6"/>
        <v>54</v>
      </c>
      <c r="R72" s="3">
        <f t="shared" si="6"/>
        <v>54</v>
      </c>
      <c r="S72" s="3">
        <f t="shared" si="6"/>
        <v>54</v>
      </c>
    </row>
    <row r="73" spans="1:19" ht="15.75" thickBot="1" x14ac:dyDescent="0.3">
      <c r="A73" s="20"/>
      <c r="B73" s="2"/>
      <c r="C73" s="2"/>
      <c r="D73" s="2"/>
      <c r="E73" s="2"/>
      <c r="F73" s="25" t="s">
        <v>124</v>
      </c>
      <c r="G73" s="26">
        <f t="shared" ref="G73:S73" si="7">G72-G76</f>
        <v>54</v>
      </c>
      <c r="H73" s="26">
        <f t="shared" si="7"/>
        <v>54</v>
      </c>
      <c r="I73" s="26">
        <f t="shared" si="7"/>
        <v>54</v>
      </c>
      <c r="J73" s="26">
        <f t="shared" si="7"/>
        <v>50</v>
      </c>
      <c r="K73" s="26">
        <f t="shared" si="7"/>
        <v>54</v>
      </c>
      <c r="L73" s="26">
        <f t="shared" si="7"/>
        <v>54</v>
      </c>
      <c r="M73" s="26">
        <f t="shared" si="7"/>
        <v>54</v>
      </c>
      <c r="N73" s="26">
        <f t="shared" si="7"/>
        <v>54</v>
      </c>
      <c r="O73" s="26">
        <f t="shared" si="7"/>
        <v>54</v>
      </c>
      <c r="P73" s="26">
        <f t="shared" si="7"/>
        <v>54</v>
      </c>
      <c r="Q73" s="26">
        <f t="shared" si="7"/>
        <v>54</v>
      </c>
      <c r="R73" s="26">
        <f t="shared" si="7"/>
        <v>54</v>
      </c>
      <c r="S73" s="31">
        <f t="shared" si="7"/>
        <v>54</v>
      </c>
    </row>
    <row r="74" spans="1:19" ht="16.5" thickBot="1" x14ac:dyDescent="0.3">
      <c r="A74" s="27"/>
      <c r="B74" s="28"/>
      <c r="C74" s="28"/>
      <c r="D74" s="28"/>
      <c r="E74" s="28"/>
      <c r="F74" s="28"/>
      <c r="G74" s="29">
        <f t="shared" ref="G74:S74" si="8">(((G76-G67)*100)/G72)/100</f>
        <v>0</v>
      </c>
      <c r="H74" s="29">
        <f t="shared" si="8"/>
        <v>0</v>
      </c>
      <c r="I74" s="29">
        <f t="shared" si="8"/>
        <v>0</v>
      </c>
      <c r="J74" s="29">
        <f t="shared" si="8"/>
        <v>5.5555555555555552E-2</v>
      </c>
      <c r="K74" s="29">
        <f t="shared" si="8"/>
        <v>0</v>
      </c>
      <c r="L74" s="29">
        <f t="shared" si="8"/>
        <v>0</v>
      </c>
      <c r="M74" s="29">
        <f t="shared" si="8"/>
        <v>0</v>
      </c>
      <c r="N74" s="29">
        <f t="shared" si="8"/>
        <v>0</v>
      </c>
      <c r="O74" s="29">
        <f t="shared" si="8"/>
        <v>0</v>
      </c>
      <c r="P74" s="29">
        <f t="shared" si="8"/>
        <v>0</v>
      </c>
      <c r="Q74" s="29">
        <f t="shared" si="8"/>
        <v>0</v>
      </c>
      <c r="R74" s="29">
        <f t="shared" si="8"/>
        <v>0</v>
      </c>
      <c r="S74" s="32">
        <f t="shared" si="8"/>
        <v>0</v>
      </c>
    </row>
    <row r="76" spans="1:19" x14ac:dyDescent="0.25">
      <c r="A76" s="33" t="s">
        <v>127</v>
      </c>
      <c r="B76" s="33"/>
      <c r="C76" s="2"/>
      <c r="D76" s="21" t="s">
        <v>126</v>
      </c>
      <c r="E76" s="2">
        <f>COUNTA(Adm_183[Nombre de la Materia])</f>
        <v>54</v>
      </c>
      <c r="F76" s="21"/>
      <c r="G76" s="3">
        <f t="shared" ref="G76:S76" si="9">SUM(G63:G67)</f>
        <v>0</v>
      </c>
      <c r="H76" s="3">
        <f t="shared" si="9"/>
        <v>0</v>
      </c>
      <c r="I76" s="3">
        <f t="shared" si="9"/>
        <v>0</v>
      </c>
      <c r="J76" s="3">
        <f t="shared" si="9"/>
        <v>4</v>
      </c>
      <c r="K76" s="3">
        <f t="shared" si="9"/>
        <v>0</v>
      </c>
      <c r="L76" s="3">
        <f t="shared" si="9"/>
        <v>0</v>
      </c>
      <c r="M76" s="3">
        <f t="shared" si="9"/>
        <v>0</v>
      </c>
      <c r="N76" s="3">
        <f t="shared" si="9"/>
        <v>0</v>
      </c>
      <c r="O76" s="3">
        <f t="shared" si="9"/>
        <v>0</v>
      </c>
      <c r="P76" s="3">
        <f t="shared" si="9"/>
        <v>0</v>
      </c>
      <c r="Q76" s="3">
        <f t="shared" si="9"/>
        <v>0</v>
      </c>
      <c r="R76" s="3">
        <f t="shared" si="9"/>
        <v>0</v>
      </c>
      <c r="S76" s="3">
        <f t="shared" si="9"/>
        <v>0</v>
      </c>
    </row>
    <row r="77" spans="1:19" x14ac:dyDescent="0.25">
      <c r="A77" s="33" t="s">
        <v>127</v>
      </c>
      <c r="B77" s="35"/>
      <c r="D77" s="58" t="s">
        <v>133</v>
      </c>
      <c r="E77">
        <v>6</v>
      </c>
      <c r="G77" s="34">
        <f>ROUND(((G63/$E$77)),0)+1</f>
        <v>1</v>
      </c>
      <c r="H77" s="34">
        <f t="shared" ref="H77:S77" si="10">ROUND(((H63/$E$77)),0)+1</f>
        <v>1</v>
      </c>
      <c r="I77" s="34">
        <f t="shared" si="10"/>
        <v>1</v>
      </c>
      <c r="J77" s="34">
        <f t="shared" si="10"/>
        <v>1</v>
      </c>
      <c r="K77" s="34">
        <f t="shared" si="10"/>
        <v>1</v>
      </c>
      <c r="L77" s="34">
        <f t="shared" si="10"/>
        <v>1</v>
      </c>
      <c r="M77" s="34">
        <f t="shared" si="10"/>
        <v>1</v>
      </c>
      <c r="N77" s="34">
        <f t="shared" si="10"/>
        <v>1</v>
      </c>
      <c r="O77" s="34">
        <f t="shared" si="10"/>
        <v>1</v>
      </c>
      <c r="P77" s="34">
        <f t="shared" si="10"/>
        <v>1</v>
      </c>
      <c r="Q77" s="34">
        <f t="shared" si="10"/>
        <v>1</v>
      </c>
      <c r="R77" s="34">
        <f t="shared" si="10"/>
        <v>1</v>
      </c>
      <c r="S77" s="34">
        <f t="shared" si="10"/>
        <v>1</v>
      </c>
    </row>
  </sheetData>
  <mergeCells count="18">
    <mergeCell ref="R3:R7"/>
    <mergeCell ref="S3:S7"/>
    <mergeCell ref="A8:A27"/>
    <mergeCell ref="K3:K7"/>
    <mergeCell ref="L3:L7"/>
    <mergeCell ref="M3:M7"/>
    <mergeCell ref="N3:N7"/>
    <mergeCell ref="O3:O7"/>
    <mergeCell ref="P3:P7"/>
    <mergeCell ref="A3:B6"/>
    <mergeCell ref="C3:E6"/>
    <mergeCell ref="G3:G7"/>
    <mergeCell ref="H3:H7"/>
    <mergeCell ref="I3:I7"/>
    <mergeCell ref="J3:J7"/>
    <mergeCell ref="A28:A54"/>
    <mergeCell ref="A55:A61"/>
    <mergeCell ref="Q3:Q7"/>
  </mergeCells>
  <conditionalFormatting sqref="B8:S61">
    <cfRule type="cellIs" dxfId="8" priority="5" operator="equal">
      <formula>"p"</formula>
    </cfRule>
    <cfRule type="cellIs" dxfId="7" priority="6" operator="equal">
      <formula>"e"</formula>
    </cfRule>
    <cfRule type="cellIs" dxfId="6" priority="7" operator="equal">
      <formula>"c"</formula>
    </cfRule>
    <cfRule type="cellIs" dxfId="5" priority="8" operator="equal">
      <formula>"a"</formula>
    </cfRule>
    <cfRule type="cellIs" dxfId="4" priority="9" operator="equal">
      <formula>"v"</formula>
    </cfRule>
  </conditionalFormatting>
  <conditionalFormatting sqref="G73:S73">
    <cfRule type="cellIs" dxfId="3" priority="2" operator="equal">
      <formula>0</formula>
    </cfRule>
    <cfRule type="cellIs" dxfId="2" priority="3" operator="lessThanOrEqual">
      <formula>8</formula>
    </cfRule>
    <cfRule type="cellIs" dxfId="1" priority="4" operator="lessThanOrEqual">
      <formula>16</formula>
    </cfRule>
  </conditionalFormatting>
  <conditionalFormatting sqref="G8:S61">
    <cfRule type="cellIs" dxfId="0" priority="1" operator="equal">
      <formula>"r"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Diego Solache Muñiz</cp:lastModifiedBy>
  <dcterms:created xsi:type="dcterms:W3CDTF">2023-01-10T21:19:59Z</dcterms:created>
  <dcterms:modified xsi:type="dcterms:W3CDTF">2023-07-04T16:42:05Z</dcterms:modified>
</cp:coreProperties>
</file>